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1640" activeTab="0"/>
  </bookViews>
  <sheets>
    <sheet name="Cost" sheetId="1" r:id="rId1"/>
  </sheets>
  <definedNames/>
  <calcPr fullCalcOnLoad="1"/>
</workbook>
</file>

<file path=xl/sharedStrings.xml><?xml version="1.0" encoding="utf-8"?>
<sst xmlns="http://schemas.openxmlformats.org/spreadsheetml/2006/main" count="214" uniqueCount="154">
  <si>
    <t>Deliverables for BEC test</t>
  </si>
  <si>
    <t>NN</t>
  </si>
  <si>
    <t>Part</t>
  </si>
  <si>
    <t>Q.ty</t>
  </si>
  <si>
    <t>1.1</t>
  </si>
  <si>
    <t>VME 9U Air cooled BEC</t>
  </si>
  <si>
    <t>I.Riu</t>
  </si>
  <si>
    <t>1.2</t>
  </si>
  <si>
    <t>1.3</t>
  </si>
  <si>
    <t>P3 backplane</t>
  </si>
  <si>
    <t>L.Fayard</t>
  </si>
  <si>
    <t>1.4</t>
  </si>
  <si>
    <t>1.</t>
  </si>
  <si>
    <t>Subracks</t>
  </si>
  <si>
    <t>1.5</t>
  </si>
  <si>
    <t>Water filter</t>
  </si>
  <si>
    <t>1.6</t>
  </si>
  <si>
    <t>B.Laforge</t>
  </si>
  <si>
    <t>G.Perrot</t>
  </si>
  <si>
    <t>Water distribution unit</t>
  </si>
  <si>
    <t>1.7</t>
  </si>
  <si>
    <t>Water tubes etc.</t>
  </si>
  <si>
    <t>2.</t>
  </si>
  <si>
    <t>Computers</t>
  </si>
  <si>
    <t>2.1</t>
  </si>
  <si>
    <t>PC for readout</t>
  </si>
  <si>
    <t>L.Poggioli</t>
  </si>
  <si>
    <t>2.2</t>
  </si>
  <si>
    <t>PC for monitoring</t>
  </si>
  <si>
    <t>2.3</t>
  </si>
  <si>
    <t>VP110</t>
  </si>
  <si>
    <t>L.Kurchaninov</t>
  </si>
  <si>
    <t>2.4</t>
  </si>
  <si>
    <t>FILAR</t>
  </si>
  <si>
    <t>3.</t>
  </si>
  <si>
    <t>3.1</t>
  </si>
  <si>
    <t>3.2</t>
  </si>
  <si>
    <t>Optical splitters</t>
  </si>
  <si>
    <t>3.3</t>
  </si>
  <si>
    <t>TTCvi module</t>
  </si>
  <si>
    <t>3.4</t>
  </si>
  <si>
    <t>TTCex module</t>
  </si>
  <si>
    <t>3.5</t>
  </si>
  <si>
    <t>FEB cooling</t>
  </si>
  <si>
    <t>SPAC bus</t>
  </si>
  <si>
    <t>Controller board</t>
  </si>
  <si>
    <t>FEB</t>
  </si>
  <si>
    <t>S.Simion</t>
  </si>
  <si>
    <t>ROD modules</t>
  </si>
  <si>
    <t>4.1</t>
  </si>
  <si>
    <t>ROD board</t>
  </si>
  <si>
    <t>4.2</t>
  </si>
  <si>
    <t>PU</t>
  </si>
  <si>
    <t>D.LaMarra</t>
  </si>
  <si>
    <t>4.3</t>
  </si>
  <si>
    <t>Transition module</t>
  </si>
  <si>
    <t>4.4</t>
  </si>
  <si>
    <t>ROD busy module</t>
  </si>
  <si>
    <t>TBM</t>
  </si>
  <si>
    <t>4.5</t>
  </si>
  <si>
    <t>SPAC master</t>
  </si>
  <si>
    <t>4.6</t>
  </si>
  <si>
    <t>5.</t>
  </si>
  <si>
    <t>Injectors, TTC</t>
  </si>
  <si>
    <t>4</t>
  </si>
  <si>
    <t>Front-End</t>
  </si>
  <si>
    <t>LV power units</t>
  </si>
  <si>
    <t>5.1</t>
  </si>
  <si>
    <t>5.2</t>
  </si>
  <si>
    <t>5.3</t>
  </si>
  <si>
    <t>5.4</t>
  </si>
  <si>
    <t>5.5</t>
  </si>
  <si>
    <t>6.</t>
  </si>
  <si>
    <t>6.1</t>
  </si>
  <si>
    <t>INJ-ROD single 2m</t>
  </si>
  <si>
    <t>6.2</t>
  </si>
  <si>
    <t>TTC-TBM single 5m</t>
  </si>
  <si>
    <t>6.3</t>
  </si>
  <si>
    <t>TM-FILAR dual 5m</t>
  </si>
  <si>
    <t>6.4</t>
  </si>
  <si>
    <t>6.5</t>
  </si>
  <si>
    <t>TTC-INJ single 5m</t>
  </si>
  <si>
    <t>TTC-Contr single 5m</t>
  </si>
  <si>
    <t>SPAC-Slave single 5m</t>
  </si>
  <si>
    <t>Optical cables</t>
  </si>
  <si>
    <t>6.6</t>
  </si>
  <si>
    <t>FEB-ROD single 5m</t>
  </si>
  <si>
    <t>6.7</t>
  </si>
  <si>
    <t>7.</t>
  </si>
  <si>
    <t>4.7</t>
  </si>
  <si>
    <t>Tools</t>
  </si>
  <si>
    <t>7.1</t>
  </si>
  <si>
    <t>DC load (VME module)</t>
  </si>
  <si>
    <t>7.2</t>
  </si>
  <si>
    <t>M.Citterio</t>
  </si>
  <si>
    <t>7.3</t>
  </si>
  <si>
    <t>P3 termination cards</t>
  </si>
  <si>
    <t>7.4</t>
  </si>
  <si>
    <t>Optical attenuator</t>
  </si>
  <si>
    <t>7.5</t>
  </si>
  <si>
    <t>Optical power meter</t>
  </si>
  <si>
    <t>7.6</t>
  </si>
  <si>
    <t>Multimeter</t>
  </si>
  <si>
    <t>7.7</t>
  </si>
  <si>
    <t>Oscilloscope</t>
  </si>
  <si>
    <t>7.8</t>
  </si>
  <si>
    <t>VME display module</t>
  </si>
  <si>
    <t>Water return module</t>
  </si>
  <si>
    <t>1.8</t>
  </si>
  <si>
    <t>VME 9U  water cooled BEC</t>
  </si>
  <si>
    <t>Status</t>
  </si>
  <si>
    <t>RF power meter</t>
  </si>
  <si>
    <t>TTC electrical cable</t>
  </si>
  <si>
    <t>Ordered</t>
  </si>
  <si>
    <t>To be ordered</t>
  </si>
  <si>
    <t>Ordered 29.04.03</t>
  </si>
  <si>
    <t>Expected from BNL</t>
  </si>
  <si>
    <t>To be produced</t>
  </si>
  <si>
    <t>In production</t>
  </si>
  <si>
    <t>To be borrowed</t>
  </si>
  <si>
    <t>Exists at INFN</t>
  </si>
  <si>
    <t>In design</t>
  </si>
  <si>
    <t>Injector module</t>
  </si>
  <si>
    <t>Unit Cost</t>
  </si>
  <si>
    <t>Total Cost</t>
  </si>
  <si>
    <t>Sharing</t>
  </si>
  <si>
    <t xml:space="preserve">update: </t>
  </si>
  <si>
    <t>Responsible</t>
  </si>
  <si>
    <t>FE crate</t>
  </si>
  <si>
    <t>Will be rented at CERN pool</t>
  </si>
  <si>
    <t>Produced at LAL</t>
  </si>
  <si>
    <t>In design at LAPP</t>
  </si>
  <si>
    <t>Ordered by LAPP</t>
  </si>
  <si>
    <t>Under tests at Nevis</t>
  </si>
  <si>
    <t>Will be borrowed from HEC</t>
  </si>
  <si>
    <t>Under tests in Ge Uni</t>
  </si>
  <si>
    <t>Under tests at LAPP</t>
  </si>
  <si>
    <t>To be produced by GE Uni</t>
  </si>
  <si>
    <t>To be produced by LAPP</t>
  </si>
  <si>
    <t xml:space="preserve">Total to share </t>
  </si>
  <si>
    <t>In production at LAL</t>
  </si>
  <si>
    <t>In design at LAL</t>
  </si>
  <si>
    <t>To be ordered at CERN Store</t>
  </si>
  <si>
    <t>To be supplied by SMU</t>
  </si>
  <si>
    <t>To be ordered by MPI</t>
  </si>
  <si>
    <t>Under investigation</t>
  </si>
  <si>
    <t>Common EML equippment</t>
  </si>
  <si>
    <t>VME 9U for INJ and TTC</t>
  </si>
  <si>
    <t xml:space="preserve">Electrical load of power </t>
  </si>
  <si>
    <t>To be ordered by LAPP</t>
  </si>
  <si>
    <t>Standard fan trays</t>
  </si>
  <si>
    <t>Existing prototype</t>
  </si>
  <si>
    <t>CORE/RND</t>
  </si>
  <si>
    <t xml:space="preserve">    2 Sept 2003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</si>
</sst>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/mmm/yy"/>
  </numFmts>
  <fonts count="15">
    <font>
      <sz val="10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6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5" fillId="4" borderId="0" xfId="0" applyFont="1" applyFill="1" applyAlignment="1">
      <alignment horizontal="center" vertic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 horizontal="right"/>
    </xf>
    <xf numFmtId="1" fontId="4" fillId="5" borderId="1" xfId="0" applyNumberFormat="1" applyFont="1" applyFill="1" applyBorder="1" applyAlignment="1">
      <alignment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10" fillId="5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/>
    </xf>
    <xf numFmtId="0" fontId="11" fillId="5" borderId="5" xfId="0" applyFont="1" applyFill="1" applyBorder="1" applyAlignment="1">
      <alignment/>
    </xf>
    <xf numFmtId="0" fontId="12" fillId="5" borderId="2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49" fontId="10" fillId="6" borderId="7" xfId="0" applyNumberFormat="1" applyFont="1" applyFill="1" applyBorder="1" applyAlignment="1">
      <alignment/>
    </xf>
    <xf numFmtId="0" fontId="10" fillId="6" borderId="8" xfId="0" applyFont="1" applyFill="1" applyBorder="1" applyAlignment="1">
      <alignment/>
    </xf>
    <xf numFmtId="1" fontId="10" fillId="6" borderId="9" xfId="0" applyNumberFormat="1" applyFont="1" applyFill="1" applyBorder="1" applyAlignment="1">
      <alignment horizontal="center"/>
    </xf>
    <xf numFmtId="0" fontId="11" fillId="6" borderId="8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8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2" fillId="6" borderId="11" xfId="0" applyFont="1" applyFill="1" applyBorder="1" applyAlignment="1">
      <alignment/>
    </xf>
    <xf numFmtId="0" fontId="12" fillId="6" borderId="12" xfId="0" applyFont="1" applyFill="1" applyBorder="1" applyAlignment="1">
      <alignment/>
    </xf>
    <xf numFmtId="0" fontId="12" fillId="6" borderId="13" xfId="0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8" fillId="7" borderId="14" xfId="0" applyFont="1" applyFill="1" applyBorder="1" applyAlignment="1">
      <alignment/>
    </xf>
    <xf numFmtId="0" fontId="9" fillId="7" borderId="7" xfId="0" applyFont="1" applyFill="1" applyBorder="1" applyAlignment="1">
      <alignment/>
    </xf>
    <xf numFmtId="0" fontId="9" fillId="7" borderId="15" xfId="0" applyFont="1" applyFill="1" applyBorder="1" applyAlignment="1">
      <alignment/>
    </xf>
    <xf numFmtId="0" fontId="9" fillId="7" borderId="8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right" vertical="center"/>
    </xf>
    <xf numFmtId="49" fontId="10" fillId="6" borderId="11" xfId="0" applyNumberFormat="1" applyFont="1" applyFill="1" applyBorder="1" applyAlignment="1">
      <alignment/>
    </xf>
    <xf numFmtId="0" fontId="10" fillId="6" borderId="13" xfId="0" applyFont="1" applyFill="1" applyBorder="1" applyAlignment="1">
      <alignment/>
    </xf>
    <xf numFmtId="1" fontId="10" fillId="6" borderId="22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33">
      <selection activeCell="I36" sqref="I36"/>
    </sheetView>
  </sheetViews>
  <sheetFormatPr defaultColWidth="9.140625" defaultRowHeight="12.75"/>
  <cols>
    <col min="1" max="1" width="4.7109375" style="15" customWidth="1"/>
    <col min="2" max="2" width="26.7109375" style="15" customWidth="1"/>
    <col min="3" max="3" width="5.00390625" style="72" customWidth="1"/>
    <col min="4" max="4" width="14.7109375" style="73" customWidth="1"/>
    <col min="5" max="5" width="29.28125" style="73" customWidth="1"/>
    <col min="6" max="6" width="11.00390625" style="74" customWidth="1"/>
    <col min="7" max="7" width="11.57421875" style="74" customWidth="1"/>
    <col min="8" max="8" width="12.421875" style="74" customWidth="1"/>
    <col min="9" max="9" width="10.8515625" style="74" customWidth="1"/>
    <col min="10" max="10" width="0.5625" style="15" customWidth="1"/>
    <col min="11" max="16384" width="9.140625" style="15" customWidth="1"/>
  </cols>
  <sheetData>
    <row r="1" spans="1:10" ht="9" customHeight="1">
      <c r="A1" s="11"/>
      <c r="B1" s="11"/>
      <c r="C1" s="12"/>
      <c r="D1" s="13"/>
      <c r="E1" s="13"/>
      <c r="F1" s="14"/>
      <c r="G1" s="14"/>
      <c r="H1" s="14"/>
      <c r="I1" s="14"/>
      <c r="J1" s="11"/>
    </row>
    <row r="2" spans="1:10" ht="18">
      <c r="A2" s="75" t="s">
        <v>0</v>
      </c>
      <c r="B2" s="16"/>
      <c r="C2" s="17"/>
      <c r="D2" s="18"/>
      <c r="E2" s="10"/>
      <c r="F2" s="3"/>
      <c r="G2" s="3"/>
      <c r="H2" s="76" t="s">
        <v>126</v>
      </c>
      <c r="I2" s="77" t="s">
        <v>153</v>
      </c>
      <c r="J2" s="11"/>
    </row>
    <row r="3" spans="1:10" ht="7.5" customHeight="1" thickBot="1">
      <c r="A3" s="11"/>
      <c r="B3" s="11"/>
      <c r="C3" s="12"/>
      <c r="D3" s="13"/>
      <c r="E3" s="13"/>
      <c r="F3" s="14"/>
      <c r="G3" s="14"/>
      <c r="H3" s="14"/>
      <c r="I3" s="14"/>
      <c r="J3" s="11"/>
    </row>
    <row r="4" spans="1:10" ht="15.75" thickBot="1">
      <c r="A4" s="19" t="s">
        <v>1</v>
      </c>
      <c r="B4" s="20" t="s">
        <v>2</v>
      </c>
      <c r="C4" s="21" t="s">
        <v>3</v>
      </c>
      <c r="D4" s="22" t="s">
        <v>127</v>
      </c>
      <c r="E4" s="23" t="s">
        <v>110</v>
      </c>
      <c r="F4" s="24" t="s">
        <v>123</v>
      </c>
      <c r="G4" s="25" t="s">
        <v>124</v>
      </c>
      <c r="H4" s="26" t="s">
        <v>152</v>
      </c>
      <c r="I4" s="27" t="s">
        <v>125</v>
      </c>
      <c r="J4" s="11"/>
    </row>
    <row r="5" spans="1:10" ht="15">
      <c r="A5" s="28" t="s">
        <v>12</v>
      </c>
      <c r="B5" s="29" t="s">
        <v>13</v>
      </c>
      <c r="C5" s="30"/>
      <c r="D5" s="31"/>
      <c r="E5" s="32"/>
      <c r="F5" s="33"/>
      <c r="G5" s="34"/>
      <c r="H5" s="35"/>
      <c r="I5" s="36"/>
      <c r="J5" s="11"/>
    </row>
    <row r="6" spans="1:10" ht="14.25">
      <c r="A6" s="37" t="s">
        <v>4</v>
      </c>
      <c r="B6" s="38" t="s">
        <v>5</v>
      </c>
      <c r="C6" s="39">
        <v>1</v>
      </c>
      <c r="D6" s="40" t="s">
        <v>6</v>
      </c>
      <c r="E6" s="41" t="s">
        <v>129</v>
      </c>
      <c r="F6" s="42">
        <v>500</v>
      </c>
      <c r="G6" s="43">
        <f aca="true" t="shared" si="0" ref="G6:G13">C6*F6</f>
        <v>500</v>
      </c>
      <c r="H6" s="44">
        <v>0</v>
      </c>
      <c r="I6" s="45">
        <v>400</v>
      </c>
      <c r="J6" s="11"/>
    </row>
    <row r="7" spans="1:10" ht="14.25">
      <c r="A7" s="37" t="s">
        <v>7</v>
      </c>
      <c r="B7" s="38" t="s">
        <v>9</v>
      </c>
      <c r="C7" s="39">
        <v>2</v>
      </c>
      <c r="D7" s="40" t="s">
        <v>10</v>
      </c>
      <c r="E7" s="41" t="s">
        <v>130</v>
      </c>
      <c r="F7" s="42">
        <v>1500</v>
      </c>
      <c r="G7" s="43">
        <f t="shared" si="0"/>
        <v>3000</v>
      </c>
      <c r="H7" s="46">
        <f>G7</f>
        <v>3000</v>
      </c>
      <c r="I7" s="45">
        <f aca="true" t="shared" si="1" ref="I7:I13">G7-H7</f>
        <v>0</v>
      </c>
      <c r="J7" s="11"/>
    </row>
    <row r="8" spans="1:10" ht="14.25">
      <c r="A8" s="37" t="s">
        <v>8</v>
      </c>
      <c r="B8" s="38" t="s">
        <v>147</v>
      </c>
      <c r="C8" s="39">
        <v>1</v>
      </c>
      <c r="D8" s="40" t="s">
        <v>18</v>
      </c>
      <c r="E8" s="41" t="s">
        <v>129</v>
      </c>
      <c r="F8" s="42">
        <v>500</v>
      </c>
      <c r="G8" s="43">
        <f t="shared" si="0"/>
        <v>500</v>
      </c>
      <c r="H8" s="44">
        <v>0</v>
      </c>
      <c r="I8" s="45">
        <v>600</v>
      </c>
      <c r="J8" s="11"/>
    </row>
    <row r="9" spans="1:10" ht="14.25">
      <c r="A9" s="37" t="s">
        <v>11</v>
      </c>
      <c r="B9" s="38" t="s">
        <v>109</v>
      </c>
      <c r="C9" s="39">
        <v>1</v>
      </c>
      <c r="D9" s="40" t="s">
        <v>6</v>
      </c>
      <c r="E9" s="41" t="s">
        <v>113</v>
      </c>
      <c r="F9" s="42">
        <v>12000</v>
      </c>
      <c r="G9" s="43">
        <f t="shared" si="0"/>
        <v>12000</v>
      </c>
      <c r="H9" s="46">
        <f>G9</f>
        <v>12000</v>
      </c>
      <c r="I9" s="45">
        <f t="shared" si="1"/>
        <v>0</v>
      </c>
      <c r="J9" s="11"/>
    </row>
    <row r="10" spans="1:10" ht="14.25">
      <c r="A10" s="37" t="s">
        <v>14</v>
      </c>
      <c r="B10" s="38" t="s">
        <v>15</v>
      </c>
      <c r="C10" s="39">
        <v>1</v>
      </c>
      <c r="D10" s="40" t="s">
        <v>17</v>
      </c>
      <c r="E10" s="41" t="s">
        <v>114</v>
      </c>
      <c r="F10" s="42">
        <v>120</v>
      </c>
      <c r="G10" s="43">
        <f t="shared" si="0"/>
        <v>120</v>
      </c>
      <c r="H10" s="44">
        <v>0</v>
      </c>
      <c r="I10" s="45">
        <f t="shared" si="1"/>
        <v>120</v>
      </c>
      <c r="J10" s="11"/>
    </row>
    <row r="11" spans="1:10" ht="14.25">
      <c r="A11" s="37" t="s">
        <v>16</v>
      </c>
      <c r="B11" s="38" t="s">
        <v>19</v>
      </c>
      <c r="C11" s="39">
        <v>1</v>
      </c>
      <c r="D11" s="40" t="s">
        <v>17</v>
      </c>
      <c r="E11" s="41" t="s">
        <v>117</v>
      </c>
      <c r="F11" s="42">
        <v>0</v>
      </c>
      <c r="G11" s="43">
        <f t="shared" si="0"/>
        <v>0</v>
      </c>
      <c r="H11" s="44">
        <v>0</v>
      </c>
      <c r="I11" s="47">
        <f t="shared" si="1"/>
        <v>0</v>
      </c>
      <c r="J11" s="11"/>
    </row>
    <row r="12" spans="1:10" ht="14.25">
      <c r="A12" s="37" t="s">
        <v>20</v>
      </c>
      <c r="B12" s="38" t="s">
        <v>107</v>
      </c>
      <c r="C12" s="39">
        <v>1</v>
      </c>
      <c r="D12" s="40" t="s">
        <v>17</v>
      </c>
      <c r="E12" s="41" t="s">
        <v>117</v>
      </c>
      <c r="F12" s="42">
        <v>0</v>
      </c>
      <c r="G12" s="43">
        <f t="shared" si="0"/>
        <v>0</v>
      </c>
      <c r="H12" s="44">
        <v>0</v>
      </c>
      <c r="I12" s="47">
        <f t="shared" si="1"/>
        <v>0</v>
      </c>
      <c r="J12" s="11"/>
    </row>
    <row r="13" spans="1:10" ht="15" thickBot="1">
      <c r="A13" s="48" t="s">
        <v>108</v>
      </c>
      <c r="B13" s="49" t="s">
        <v>21</v>
      </c>
      <c r="C13" s="50">
        <v>9</v>
      </c>
      <c r="D13" s="51" t="s">
        <v>17</v>
      </c>
      <c r="E13" s="41" t="s">
        <v>117</v>
      </c>
      <c r="F13" s="42">
        <v>0</v>
      </c>
      <c r="G13" s="43">
        <f t="shared" si="0"/>
        <v>0</v>
      </c>
      <c r="H13" s="44">
        <v>0</v>
      </c>
      <c r="I13" s="47">
        <f t="shared" si="1"/>
        <v>0</v>
      </c>
      <c r="J13" s="11"/>
    </row>
    <row r="14" spans="1:10" ht="15">
      <c r="A14" s="28" t="s">
        <v>22</v>
      </c>
      <c r="B14" s="29" t="s">
        <v>23</v>
      </c>
      <c r="C14" s="30"/>
      <c r="D14" s="31"/>
      <c r="E14" s="32"/>
      <c r="F14" s="33"/>
      <c r="G14" s="34"/>
      <c r="H14" s="35"/>
      <c r="I14" s="36"/>
      <c r="J14" s="11"/>
    </row>
    <row r="15" spans="1:10" ht="14.25">
      <c r="A15" s="37" t="s">
        <v>24</v>
      </c>
      <c r="B15" s="38" t="s">
        <v>25</v>
      </c>
      <c r="C15" s="39">
        <v>1</v>
      </c>
      <c r="D15" s="40" t="s">
        <v>26</v>
      </c>
      <c r="E15" s="41" t="s">
        <v>149</v>
      </c>
      <c r="F15" s="42">
        <v>3000</v>
      </c>
      <c r="G15" s="52">
        <f>C15*F15</f>
        <v>3000</v>
      </c>
      <c r="H15" s="44">
        <f>G15</f>
        <v>3000</v>
      </c>
      <c r="I15" s="47">
        <f>G15-H15</f>
        <v>0</v>
      </c>
      <c r="J15" s="11"/>
    </row>
    <row r="16" spans="1:10" ht="14.25">
      <c r="A16" s="37" t="s">
        <v>27</v>
      </c>
      <c r="B16" s="38" t="s">
        <v>28</v>
      </c>
      <c r="C16" s="39">
        <v>1</v>
      </c>
      <c r="D16" s="40" t="s">
        <v>26</v>
      </c>
      <c r="E16" s="41" t="s">
        <v>149</v>
      </c>
      <c r="F16" s="42">
        <v>2000</v>
      </c>
      <c r="G16" s="52">
        <f>C16*F16</f>
        <v>2000</v>
      </c>
      <c r="H16" s="44">
        <f>G16</f>
        <v>2000</v>
      </c>
      <c r="I16" s="47">
        <f>G16-H16</f>
        <v>0</v>
      </c>
      <c r="J16" s="11"/>
    </row>
    <row r="17" spans="1:10" ht="14.25">
      <c r="A17" s="37" t="s">
        <v>29</v>
      </c>
      <c r="B17" s="38" t="s">
        <v>30</v>
      </c>
      <c r="C17" s="39">
        <v>2</v>
      </c>
      <c r="D17" s="40" t="s">
        <v>31</v>
      </c>
      <c r="E17" s="41" t="s">
        <v>115</v>
      </c>
      <c r="F17" s="42">
        <v>5620</v>
      </c>
      <c r="G17" s="52">
        <f>C17*F17</f>
        <v>11240</v>
      </c>
      <c r="H17" s="44">
        <f>G17</f>
        <v>11240</v>
      </c>
      <c r="I17" s="47">
        <f>G17-H17</f>
        <v>0</v>
      </c>
      <c r="J17" s="11"/>
    </row>
    <row r="18" spans="1:10" ht="15" thickBot="1">
      <c r="A18" s="48" t="s">
        <v>32</v>
      </c>
      <c r="B18" s="49" t="s">
        <v>33</v>
      </c>
      <c r="C18" s="50">
        <v>3</v>
      </c>
      <c r="D18" s="51" t="s">
        <v>26</v>
      </c>
      <c r="E18" s="41" t="s">
        <v>129</v>
      </c>
      <c r="F18" s="53">
        <v>150</v>
      </c>
      <c r="G18" s="54">
        <f>C18*F18</f>
        <v>450</v>
      </c>
      <c r="H18" s="55">
        <v>0</v>
      </c>
      <c r="I18" s="56">
        <f>G18-H18</f>
        <v>450</v>
      </c>
      <c r="J18" s="11"/>
    </row>
    <row r="19" spans="1:10" ht="15">
      <c r="A19" s="28" t="s">
        <v>34</v>
      </c>
      <c r="B19" s="29" t="s">
        <v>63</v>
      </c>
      <c r="C19" s="30"/>
      <c r="D19" s="31"/>
      <c r="E19" s="32"/>
      <c r="F19" s="33"/>
      <c r="G19" s="34"/>
      <c r="H19" s="35"/>
      <c r="I19" s="36"/>
      <c r="J19" s="11"/>
    </row>
    <row r="20" spans="1:10" ht="14.25">
      <c r="A20" s="37" t="s">
        <v>35</v>
      </c>
      <c r="B20" s="38" t="s">
        <v>122</v>
      </c>
      <c r="C20" s="39">
        <v>1</v>
      </c>
      <c r="D20" s="40" t="s">
        <v>18</v>
      </c>
      <c r="E20" s="41" t="s">
        <v>131</v>
      </c>
      <c r="F20" s="42">
        <v>7800</v>
      </c>
      <c r="G20" s="52">
        <f aca="true" t="shared" si="2" ref="G20:G25">C20*F20</f>
        <v>7800</v>
      </c>
      <c r="H20" s="44">
        <v>0</v>
      </c>
      <c r="I20" s="47">
        <f aca="true" t="shared" si="3" ref="I20:I25">G20-H20</f>
        <v>7800</v>
      </c>
      <c r="J20" s="11"/>
    </row>
    <row r="21" spans="1:10" ht="14.25">
      <c r="A21" s="37"/>
      <c r="B21" s="38"/>
      <c r="C21" s="39">
        <v>3</v>
      </c>
      <c r="D21" s="40" t="s">
        <v>18</v>
      </c>
      <c r="E21" s="41" t="s">
        <v>131</v>
      </c>
      <c r="F21" s="42">
        <f>F20</f>
        <v>7800</v>
      </c>
      <c r="G21" s="52">
        <f t="shared" si="2"/>
        <v>23400</v>
      </c>
      <c r="H21" s="44">
        <f>F20*2</f>
        <v>15600</v>
      </c>
      <c r="I21" s="47">
        <f t="shared" si="3"/>
        <v>7800</v>
      </c>
      <c r="J21" s="11"/>
    </row>
    <row r="22" spans="1:10" ht="14.25">
      <c r="A22" s="37" t="s">
        <v>36</v>
      </c>
      <c r="B22" s="38" t="s">
        <v>37</v>
      </c>
      <c r="C22" s="39">
        <v>20</v>
      </c>
      <c r="D22" s="40" t="s">
        <v>18</v>
      </c>
      <c r="E22" s="41" t="s">
        <v>132</v>
      </c>
      <c r="F22" s="42">
        <v>280</v>
      </c>
      <c r="G22" s="52">
        <f t="shared" si="2"/>
        <v>5600</v>
      </c>
      <c r="H22" s="44">
        <f>G22</f>
        <v>5600</v>
      </c>
      <c r="I22" s="47">
        <f t="shared" si="3"/>
        <v>0</v>
      </c>
      <c r="J22" s="11"/>
    </row>
    <row r="23" spans="1:10" ht="14.25">
      <c r="A23" s="37" t="s">
        <v>38</v>
      </c>
      <c r="B23" s="38" t="s">
        <v>39</v>
      </c>
      <c r="C23" s="39">
        <v>2</v>
      </c>
      <c r="D23" s="40" t="s">
        <v>17</v>
      </c>
      <c r="E23" s="41" t="s">
        <v>129</v>
      </c>
      <c r="F23" s="42">
        <v>150</v>
      </c>
      <c r="G23" s="52">
        <f t="shared" si="2"/>
        <v>300</v>
      </c>
      <c r="H23" s="44">
        <v>0</v>
      </c>
      <c r="I23" s="47">
        <f t="shared" si="3"/>
        <v>300</v>
      </c>
      <c r="J23" s="11"/>
    </row>
    <row r="24" spans="1:10" ht="14.25">
      <c r="A24" s="37" t="s">
        <v>40</v>
      </c>
      <c r="B24" s="38" t="s">
        <v>41</v>
      </c>
      <c r="C24" s="39">
        <v>1</v>
      </c>
      <c r="D24" s="40" t="s">
        <v>17</v>
      </c>
      <c r="E24" s="41" t="s">
        <v>129</v>
      </c>
      <c r="F24" s="42">
        <v>150</v>
      </c>
      <c r="G24" s="52">
        <f t="shared" si="2"/>
        <v>150</v>
      </c>
      <c r="H24" s="44">
        <v>0</v>
      </c>
      <c r="I24" s="47">
        <f t="shared" si="3"/>
        <v>150</v>
      </c>
      <c r="J24" s="11"/>
    </row>
    <row r="25" spans="1:10" ht="15" thickBot="1">
      <c r="A25" s="48" t="s">
        <v>42</v>
      </c>
      <c r="B25" s="49" t="s">
        <v>57</v>
      </c>
      <c r="C25" s="50">
        <v>1</v>
      </c>
      <c r="D25" s="51" t="s">
        <v>17</v>
      </c>
      <c r="E25" s="41" t="s">
        <v>129</v>
      </c>
      <c r="F25" s="53">
        <v>150</v>
      </c>
      <c r="G25" s="54">
        <f t="shared" si="2"/>
        <v>150</v>
      </c>
      <c r="H25" s="55">
        <v>0</v>
      </c>
      <c r="I25" s="56">
        <f t="shared" si="3"/>
        <v>150</v>
      </c>
      <c r="J25" s="11"/>
    </row>
    <row r="26" spans="1:10" s="63" customFormat="1" ht="15">
      <c r="A26" s="28" t="s">
        <v>64</v>
      </c>
      <c r="B26" s="29" t="s">
        <v>65</v>
      </c>
      <c r="C26" s="30"/>
      <c r="D26" s="31"/>
      <c r="E26" s="57"/>
      <c r="F26" s="58"/>
      <c r="G26" s="59"/>
      <c r="H26" s="60"/>
      <c r="I26" s="61"/>
      <c r="J26" s="62"/>
    </row>
    <row r="27" spans="1:10" ht="14.25">
      <c r="A27" s="37" t="s">
        <v>49</v>
      </c>
      <c r="B27" s="38" t="s">
        <v>128</v>
      </c>
      <c r="C27" s="39">
        <v>1</v>
      </c>
      <c r="D27" s="40" t="s">
        <v>31</v>
      </c>
      <c r="E27" s="41" t="s">
        <v>116</v>
      </c>
      <c r="F27" s="42">
        <v>0</v>
      </c>
      <c r="G27" s="52">
        <v>0</v>
      </c>
      <c r="H27" s="44">
        <v>0</v>
      </c>
      <c r="I27" s="47">
        <v>0</v>
      </c>
      <c r="J27" s="11"/>
    </row>
    <row r="28" spans="1:10" ht="14.25">
      <c r="A28" s="37" t="s">
        <v>51</v>
      </c>
      <c r="B28" s="38" t="s">
        <v>43</v>
      </c>
      <c r="C28" s="39">
        <v>1</v>
      </c>
      <c r="D28" s="40" t="s">
        <v>17</v>
      </c>
      <c r="E28" s="41" t="s">
        <v>150</v>
      </c>
      <c r="F28" s="42">
        <v>0</v>
      </c>
      <c r="G28" s="52">
        <v>0</v>
      </c>
      <c r="H28" s="44">
        <v>0</v>
      </c>
      <c r="I28" s="47">
        <v>0</v>
      </c>
      <c r="J28" s="11"/>
    </row>
    <row r="29" spans="1:10" ht="14.25">
      <c r="A29" s="37" t="s">
        <v>54</v>
      </c>
      <c r="B29" s="38" t="s">
        <v>66</v>
      </c>
      <c r="C29" s="39">
        <v>6</v>
      </c>
      <c r="D29" s="40" t="s">
        <v>31</v>
      </c>
      <c r="E29" s="41" t="s">
        <v>134</v>
      </c>
      <c r="F29" s="42">
        <v>0</v>
      </c>
      <c r="G29" s="52">
        <v>0</v>
      </c>
      <c r="H29" s="44">
        <v>0</v>
      </c>
      <c r="I29" s="47">
        <v>0</v>
      </c>
      <c r="J29" s="11"/>
    </row>
    <row r="30" spans="1:10" ht="14.25">
      <c r="A30" s="37" t="s">
        <v>56</v>
      </c>
      <c r="B30" s="38" t="s">
        <v>44</v>
      </c>
      <c r="C30" s="39">
        <v>1</v>
      </c>
      <c r="D30" s="40" t="s">
        <v>17</v>
      </c>
      <c r="E30" s="41" t="s">
        <v>151</v>
      </c>
      <c r="F30" s="42">
        <v>0</v>
      </c>
      <c r="G30" s="52">
        <v>0</v>
      </c>
      <c r="H30" s="44">
        <v>0</v>
      </c>
      <c r="I30" s="47">
        <v>0</v>
      </c>
      <c r="J30" s="11"/>
    </row>
    <row r="31" spans="1:10" ht="14.25">
      <c r="A31" s="37" t="s">
        <v>59</v>
      </c>
      <c r="B31" s="38" t="s">
        <v>112</v>
      </c>
      <c r="C31" s="39">
        <v>1</v>
      </c>
      <c r="D31" s="40" t="s">
        <v>17</v>
      </c>
      <c r="E31" s="41" t="s">
        <v>151</v>
      </c>
      <c r="F31" s="42">
        <v>0</v>
      </c>
      <c r="G31" s="52">
        <v>0</v>
      </c>
      <c r="H31" s="44">
        <v>0</v>
      </c>
      <c r="I31" s="47">
        <v>0</v>
      </c>
      <c r="J31" s="11"/>
    </row>
    <row r="32" spans="1:10" ht="14.25">
      <c r="A32" s="37" t="s">
        <v>61</v>
      </c>
      <c r="B32" s="38" t="s">
        <v>45</v>
      </c>
      <c r="C32" s="39">
        <v>1</v>
      </c>
      <c r="D32" s="40" t="s">
        <v>17</v>
      </c>
      <c r="E32" s="41" t="s">
        <v>151</v>
      </c>
      <c r="F32" s="42">
        <v>0</v>
      </c>
      <c r="G32" s="52">
        <v>0</v>
      </c>
      <c r="H32" s="44">
        <v>0</v>
      </c>
      <c r="I32" s="47">
        <v>0</v>
      </c>
      <c r="J32" s="11"/>
    </row>
    <row r="33" spans="1:10" ht="15" thickBot="1">
      <c r="A33" s="48" t="s">
        <v>89</v>
      </c>
      <c r="B33" s="49" t="s">
        <v>46</v>
      </c>
      <c r="C33" s="50">
        <v>1</v>
      </c>
      <c r="D33" s="51" t="s">
        <v>47</v>
      </c>
      <c r="E33" s="64" t="s">
        <v>133</v>
      </c>
      <c r="F33" s="53">
        <v>0</v>
      </c>
      <c r="G33" s="54">
        <v>0</v>
      </c>
      <c r="H33" s="55">
        <v>0</v>
      </c>
      <c r="I33" s="56">
        <v>0</v>
      </c>
      <c r="J33" s="11"/>
    </row>
    <row r="34" spans="1:10" s="63" customFormat="1" ht="15">
      <c r="A34" s="78" t="s">
        <v>62</v>
      </c>
      <c r="B34" s="79" t="s">
        <v>48</v>
      </c>
      <c r="C34" s="80"/>
      <c r="D34" s="81"/>
      <c r="E34" s="57"/>
      <c r="F34" s="58"/>
      <c r="G34" s="59"/>
      <c r="H34" s="60"/>
      <c r="I34" s="61"/>
      <c r="J34" s="62"/>
    </row>
    <row r="35" spans="1:10" ht="14.25">
      <c r="A35" s="37" t="s">
        <v>67</v>
      </c>
      <c r="B35" s="38" t="s">
        <v>50</v>
      </c>
      <c r="C35" s="39">
        <v>1</v>
      </c>
      <c r="D35" s="40" t="s">
        <v>53</v>
      </c>
      <c r="E35" s="41" t="s">
        <v>135</v>
      </c>
      <c r="F35" s="42">
        <v>8000</v>
      </c>
      <c r="G35" s="52">
        <f aca="true" t="shared" si="4" ref="G35:G42">C35*F35</f>
        <v>8000</v>
      </c>
      <c r="H35" s="44">
        <f>G35</f>
        <v>8000</v>
      </c>
      <c r="I35" s="47">
        <f aca="true" t="shared" si="5" ref="I35:I42">G35-H35</f>
        <v>0</v>
      </c>
      <c r="J35" s="11"/>
    </row>
    <row r="36" spans="1:10" ht="14.25">
      <c r="A36" s="37"/>
      <c r="B36" s="38"/>
      <c r="C36" s="39">
        <v>4</v>
      </c>
      <c r="D36" s="40" t="s">
        <v>53</v>
      </c>
      <c r="E36" s="41" t="s">
        <v>137</v>
      </c>
      <c r="F36" s="42">
        <v>8000</v>
      </c>
      <c r="G36" s="52">
        <f t="shared" si="4"/>
        <v>32000</v>
      </c>
      <c r="H36" s="44">
        <f>(C36-1)*F36</f>
        <v>24000</v>
      </c>
      <c r="I36" s="47">
        <f t="shared" si="5"/>
        <v>8000</v>
      </c>
      <c r="J36" s="11"/>
    </row>
    <row r="37" spans="1:10" ht="14.25">
      <c r="A37" s="37" t="s">
        <v>68</v>
      </c>
      <c r="B37" s="38" t="s">
        <v>52</v>
      </c>
      <c r="C37" s="39">
        <v>4</v>
      </c>
      <c r="D37" s="40" t="s">
        <v>26</v>
      </c>
      <c r="E37" s="41" t="s">
        <v>136</v>
      </c>
      <c r="F37" s="42">
        <v>1650</v>
      </c>
      <c r="G37" s="52">
        <f t="shared" si="4"/>
        <v>6600</v>
      </c>
      <c r="H37" s="44">
        <f>G37</f>
        <v>6600</v>
      </c>
      <c r="I37" s="47">
        <f t="shared" si="5"/>
        <v>0</v>
      </c>
      <c r="J37" s="11"/>
    </row>
    <row r="38" spans="1:10" ht="14.25">
      <c r="A38" s="37"/>
      <c r="B38" s="38"/>
      <c r="C38" s="39">
        <v>8</v>
      </c>
      <c r="D38" s="40" t="s">
        <v>26</v>
      </c>
      <c r="E38" s="41" t="s">
        <v>138</v>
      </c>
      <c r="F38" s="42">
        <f>F37</f>
        <v>1650</v>
      </c>
      <c r="G38" s="52">
        <f t="shared" si="4"/>
        <v>13200</v>
      </c>
      <c r="H38" s="44">
        <f>F38*4</f>
        <v>6600</v>
      </c>
      <c r="I38" s="47">
        <f t="shared" si="5"/>
        <v>6600</v>
      </c>
      <c r="J38" s="11"/>
    </row>
    <row r="39" spans="1:10" ht="14.25">
      <c r="A39" s="37" t="s">
        <v>69</v>
      </c>
      <c r="B39" s="38" t="s">
        <v>55</v>
      </c>
      <c r="C39" s="39">
        <v>1</v>
      </c>
      <c r="D39" s="40" t="s">
        <v>10</v>
      </c>
      <c r="E39" s="41" t="s">
        <v>140</v>
      </c>
      <c r="F39" s="42">
        <v>3000</v>
      </c>
      <c r="G39" s="52">
        <f t="shared" si="4"/>
        <v>3000</v>
      </c>
      <c r="H39" s="44">
        <f>G39</f>
        <v>3000</v>
      </c>
      <c r="I39" s="47">
        <f t="shared" si="5"/>
        <v>0</v>
      </c>
      <c r="J39" s="11"/>
    </row>
    <row r="40" spans="1:10" ht="14.25">
      <c r="A40" s="37"/>
      <c r="B40" s="38"/>
      <c r="C40" s="39">
        <v>4</v>
      </c>
      <c r="D40" s="40" t="s">
        <v>10</v>
      </c>
      <c r="E40" s="41" t="s">
        <v>140</v>
      </c>
      <c r="F40" s="42">
        <v>3000</v>
      </c>
      <c r="G40" s="52">
        <f t="shared" si="4"/>
        <v>12000</v>
      </c>
      <c r="H40" s="44">
        <f>F40*3</f>
        <v>9000</v>
      </c>
      <c r="I40" s="47">
        <f t="shared" si="5"/>
        <v>3000</v>
      </c>
      <c r="J40" s="11"/>
    </row>
    <row r="41" spans="1:10" ht="14.25">
      <c r="A41" s="37" t="s">
        <v>70</v>
      </c>
      <c r="B41" s="38" t="s">
        <v>58</v>
      </c>
      <c r="C41" s="39">
        <v>2</v>
      </c>
      <c r="D41" s="40" t="s">
        <v>10</v>
      </c>
      <c r="E41" s="41" t="s">
        <v>141</v>
      </c>
      <c r="F41" s="42">
        <v>3000</v>
      </c>
      <c r="G41" s="52">
        <f t="shared" si="4"/>
        <v>6000</v>
      </c>
      <c r="H41" s="44">
        <f>G41</f>
        <v>6000</v>
      </c>
      <c r="I41" s="47">
        <f t="shared" si="5"/>
        <v>0</v>
      </c>
      <c r="J41" s="11"/>
    </row>
    <row r="42" spans="1:10" ht="15" thickBot="1">
      <c r="A42" s="48" t="s">
        <v>71</v>
      </c>
      <c r="B42" s="49" t="s">
        <v>60</v>
      </c>
      <c r="C42" s="50">
        <v>1</v>
      </c>
      <c r="D42" s="51" t="s">
        <v>17</v>
      </c>
      <c r="E42" s="64" t="s">
        <v>121</v>
      </c>
      <c r="F42" s="53">
        <v>0</v>
      </c>
      <c r="G42" s="54">
        <f t="shared" si="4"/>
        <v>0</v>
      </c>
      <c r="H42" s="55">
        <f>G42</f>
        <v>0</v>
      </c>
      <c r="I42" s="56">
        <f t="shared" si="5"/>
        <v>0</v>
      </c>
      <c r="J42" s="11"/>
    </row>
    <row r="43" spans="1:10" s="63" customFormat="1" ht="15">
      <c r="A43" s="28" t="s">
        <v>72</v>
      </c>
      <c r="B43" s="29" t="s">
        <v>84</v>
      </c>
      <c r="C43" s="30"/>
      <c r="D43" s="31"/>
      <c r="E43" s="57"/>
      <c r="F43" s="58"/>
      <c r="G43" s="59"/>
      <c r="H43" s="60"/>
      <c r="I43" s="61"/>
      <c r="J43" s="62"/>
    </row>
    <row r="44" spans="1:10" ht="14.25">
      <c r="A44" s="37" t="s">
        <v>73</v>
      </c>
      <c r="B44" s="38" t="s">
        <v>74</v>
      </c>
      <c r="C44" s="39">
        <v>60</v>
      </c>
      <c r="D44" s="40" t="s">
        <v>18</v>
      </c>
      <c r="E44" s="41" t="s">
        <v>142</v>
      </c>
      <c r="F44" s="42">
        <v>26</v>
      </c>
      <c r="G44" s="52">
        <f aca="true" t="shared" si="6" ref="G44:G50">C44*F44</f>
        <v>1560</v>
      </c>
      <c r="H44" s="44">
        <v>0</v>
      </c>
      <c r="I44" s="47">
        <f aca="true" t="shared" si="7" ref="I44:I50">G44-H44</f>
        <v>1560</v>
      </c>
      <c r="J44" s="11"/>
    </row>
    <row r="45" spans="1:10" ht="14.25">
      <c r="A45" s="37" t="s">
        <v>75</v>
      </c>
      <c r="B45" s="38" t="s">
        <v>76</v>
      </c>
      <c r="C45" s="39">
        <v>1</v>
      </c>
      <c r="D45" s="40" t="s">
        <v>18</v>
      </c>
      <c r="E45" s="41" t="s">
        <v>142</v>
      </c>
      <c r="F45" s="42">
        <v>26</v>
      </c>
      <c r="G45" s="52">
        <f t="shared" si="6"/>
        <v>26</v>
      </c>
      <c r="H45" s="44">
        <v>0</v>
      </c>
      <c r="I45" s="47">
        <f t="shared" si="7"/>
        <v>26</v>
      </c>
      <c r="J45" s="11"/>
    </row>
    <row r="46" spans="1:10" ht="14.25">
      <c r="A46" s="37" t="s">
        <v>77</v>
      </c>
      <c r="B46" s="38" t="s">
        <v>81</v>
      </c>
      <c r="C46" s="39">
        <v>4</v>
      </c>
      <c r="D46" s="40" t="s">
        <v>18</v>
      </c>
      <c r="E46" s="41" t="s">
        <v>142</v>
      </c>
      <c r="F46" s="42">
        <v>26</v>
      </c>
      <c r="G46" s="52">
        <f t="shared" si="6"/>
        <v>104</v>
      </c>
      <c r="H46" s="44">
        <v>0</v>
      </c>
      <c r="I46" s="47">
        <f t="shared" si="7"/>
        <v>104</v>
      </c>
      <c r="J46" s="11"/>
    </row>
    <row r="47" spans="1:10" ht="14.25">
      <c r="A47" s="37" t="s">
        <v>79</v>
      </c>
      <c r="B47" s="38" t="s">
        <v>78</v>
      </c>
      <c r="C47" s="39">
        <v>12</v>
      </c>
      <c r="D47" s="40" t="s">
        <v>18</v>
      </c>
      <c r="E47" s="41" t="s">
        <v>142</v>
      </c>
      <c r="F47" s="42">
        <v>107</v>
      </c>
      <c r="G47" s="52">
        <f t="shared" si="6"/>
        <v>1284</v>
      </c>
      <c r="H47" s="44">
        <v>0</v>
      </c>
      <c r="I47" s="47">
        <f t="shared" si="7"/>
        <v>1284</v>
      </c>
      <c r="J47" s="11"/>
    </row>
    <row r="48" spans="1:10" ht="14.25">
      <c r="A48" s="37" t="s">
        <v>80</v>
      </c>
      <c r="B48" s="38" t="s">
        <v>83</v>
      </c>
      <c r="C48" s="39">
        <v>4</v>
      </c>
      <c r="D48" s="40" t="s">
        <v>18</v>
      </c>
      <c r="E48" s="41" t="s">
        <v>142</v>
      </c>
      <c r="F48" s="42">
        <v>26</v>
      </c>
      <c r="G48" s="52">
        <f t="shared" si="6"/>
        <v>104</v>
      </c>
      <c r="H48" s="44">
        <v>0</v>
      </c>
      <c r="I48" s="47">
        <f t="shared" si="7"/>
        <v>104</v>
      </c>
      <c r="J48" s="11"/>
    </row>
    <row r="49" spans="1:10" ht="14.25">
      <c r="A49" s="37" t="s">
        <v>85</v>
      </c>
      <c r="B49" s="38" t="s">
        <v>86</v>
      </c>
      <c r="C49" s="39">
        <v>1</v>
      </c>
      <c r="D49" s="40" t="s">
        <v>18</v>
      </c>
      <c r="E49" s="41" t="s">
        <v>142</v>
      </c>
      <c r="F49" s="42">
        <v>26</v>
      </c>
      <c r="G49" s="52">
        <f t="shared" si="6"/>
        <v>26</v>
      </c>
      <c r="H49" s="44">
        <v>0</v>
      </c>
      <c r="I49" s="47">
        <f t="shared" si="7"/>
        <v>26</v>
      </c>
      <c r="J49" s="11"/>
    </row>
    <row r="50" spans="1:10" ht="15" thickBot="1">
      <c r="A50" s="48" t="s">
        <v>87</v>
      </c>
      <c r="B50" s="49" t="s">
        <v>82</v>
      </c>
      <c r="C50" s="50">
        <v>1</v>
      </c>
      <c r="D50" s="51" t="s">
        <v>18</v>
      </c>
      <c r="E50" s="41" t="s">
        <v>142</v>
      </c>
      <c r="F50" s="53">
        <v>26</v>
      </c>
      <c r="G50" s="52">
        <f t="shared" si="6"/>
        <v>26</v>
      </c>
      <c r="H50" s="55">
        <v>0</v>
      </c>
      <c r="I50" s="47">
        <f t="shared" si="7"/>
        <v>26</v>
      </c>
      <c r="J50" s="11"/>
    </row>
    <row r="51" spans="1:10" ht="15">
      <c r="A51" s="28" t="s">
        <v>88</v>
      </c>
      <c r="B51" s="29" t="s">
        <v>90</v>
      </c>
      <c r="C51" s="30"/>
      <c r="D51" s="31"/>
      <c r="E51" s="32"/>
      <c r="F51" s="33"/>
      <c r="G51" s="34"/>
      <c r="H51" s="35"/>
      <c r="I51" s="36"/>
      <c r="J51" s="11"/>
    </row>
    <row r="52" spans="1:10" ht="14.25">
      <c r="A52" s="37" t="s">
        <v>91</v>
      </c>
      <c r="B52" s="38" t="s">
        <v>92</v>
      </c>
      <c r="C52" s="39">
        <v>9</v>
      </c>
      <c r="D52" s="40" t="s">
        <v>6</v>
      </c>
      <c r="E52" s="41" t="s">
        <v>119</v>
      </c>
      <c r="F52" s="42">
        <v>0</v>
      </c>
      <c r="G52" s="52">
        <f aca="true" t="shared" si="8" ref="G52:G60">C52*F52</f>
        <v>0</v>
      </c>
      <c r="H52" s="44">
        <v>0</v>
      </c>
      <c r="I52" s="47">
        <f aca="true" t="shared" si="9" ref="I52:I60">G52-H52</f>
        <v>0</v>
      </c>
      <c r="J52" s="11"/>
    </row>
    <row r="53" spans="1:10" ht="14.25">
      <c r="A53" s="37" t="s">
        <v>93</v>
      </c>
      <c r="B53" s="38" t="s">
        <v>148</v>
      </c>
      <c r="C53" s="39">
        <v>1</v>
      </c>
      <c r="D53" s="40" t="s">
        <v>94</v>
      </c>
      <c r="E53" s="41" t="s">
        <v>120</v>
      </c>
      <c r="F53" s="42">
        <v>0</v>
      </c>
      <c r="G53" s="52">
        <f t="shared" si="8"/>
        <v>0</v>
      </c>
      <c r="H53" s="44">
        <v>0</v>
      </c>
      <c r="I53" s="47">
        <f t="shared" si="9"/>
        <v>0</v>
      </c>
      <c r="J53" s="11"/>
    </row>
    <row r="54" spans="1:10" ht="14.25">
      <c r="A54" s="37" t="s">
        <v>95</v>
      </c>
      <c r="B54" s="38" t="s">
        <v>96</v>
      </c>
      <c r="C54" s="39">
        <v>15</v>
      </c>
      <c r="D54" s="40" t="s">
        <v>10</v>
      </c>
      <c r="E54" s="41" t="s">
        <v>118</v>
      </c>
      <c r="F54" s="42">
        <v>100</v>
      </c>
      <c r="G54" s="52">
        <f t="shared" si="8"/>
        <v>1500</v>
      </c>
      <c r="H54" s="44">
        <v>0</v>
      </c>
      <c r="I54" s="47">
        <f t="shared" si="9"/>
        <v>1500</v>
      </c>
      <c r="J54" s="11"/>
    </row>
    <row r="55" spans="1:10" ht="14.25">
      <c r="A55" s="37" t="s">
        <v>97</v>
      </c>
      <c r="B55" s="38" t="s">
        <v>98</v>
      </c>
      <c r="C55" s="39">
        <v>1</v>
      </c>
      <c r="D55" s="40" t="s">
        <v>18</v>
      </c>
      <c r="E55" s="41" t="s">
        <v>143</v>
      </c>
      <c r="F55" s="42">
        <v>0</v>
      </c>
      <c r="G55" s="52">
        <f t="shared" si="8"/>
        <v>0</v>
      </c>
      <c r="H55" s="44">
        <v>0</v>
      </c>
      <c r="I55" s="47">
        <f t="shared" si="9"/>
        <v>0</v>
      </c>
      <c r="J55" s="11"/>
    </row>
    <row r="56" spans="1:10" ht="14.25">
      <c r="A56" s="37" t="s">
        <v>99</v>
      </c>
      <c r="B56" s="38" t="s">
        <v>100</v>
      </c>
      <c r="C56" s="39">
        <v>1</v>
      </c>
      <c r="D56" s="40" t="s">
        <v>31</v>
      </c>
      <c r="E56" s="41" t="s">
        <v>144</v>
      </c>
      <c r="F56" s="42">
        <v>800</v>
      </c>
      <c r="G56" s="52">
        <f t="shared" si="8"/>
        <v>800</v>
      </c>
      <c r="H56" s="44">
        <f>G56</f>
        <v>800</v>
      </c>
      <c r="I56" s="47">
        <f t="shared" si="9"/>
        <v>0</v>
      </c>
      <c r="J56" s="11"/>
    </row>
    <row r="57" spans="1:10" ht="14.25">
      <c r="A57" s="37" t="s">
        <v>101</v>
      </c>
      <c r="B57" s="38" t="s">
        <v>111</v>
      </c>
      <c r="C57" s="39">
        <v>1</v>
      </c>
      <c r="D57" s="65"/>
      <c r="E57" s="66" t="s">
        <v>145</v>
      </c>
      <c r="F57" s="67"/>
      <c r="G57" s="68">
        <f t="shared" si="8"/>
        <v>0</v>
      </c>
      <c r="H57" s="69">
        <v>0</v>
      </c>
      <c r="I57" s="70">
        <f t="shared" si="9"/>
        <v>0</v>
      </c>
      <c r="J57" s="11"/>
    </row>
    <row r="58" spans="1:10" ht="14.25">
      <c r="A58" s="37" t="s">
        <v>101</v>
      </c>
      <c r="B58" s="38" t="s">
        <v>102</v>
      </c>
      <c r="C58" s="39">
        <v>1</v>
      </c>
      <c r="D58" s="40" t="s">
        <v>31</v>
      </c>
      <c r="E58" s="41" t="s">
        <v>146</v>
      </c>
      <c r="F58" s="42">
        <v>0</v>
      </c>
      <c r="G58" s="52">
        <f t="shared" si="8"/>
        <v>0</v>
      </c>
      <c r="H58" s="44">
        <v>0</v>
      </c>
      <c r="I58" s="47">
        <f t="shared" si="9"/>
        <v>0</v>
      </c>
      <c r="J58" s="11"/>
    </row>
    <row r="59" spans="1:10" ht="14.25">
      <c r="A59" s="37" t="s">
        <v>103</v>
      </c>
      <c r="B59" s="38" t="s">
        <v>104</v>
      </c>
      <c r="C59" s="39">
        <v>1</v>
      </c>
      <c r="D59" s="40" t="s">
        <v>31</v>
      </c>
      <c r="E59" s="41" t="s">
        <v>146</v>
      </c>
      <c r="F59" s="42">
        <v>0</v>
      </c>
      <c r="G59" s="52">
        <f t="shared" si="8"/>
        <v>0</v>
      </c>
      <c r="H59" s="44">
        <v>0</v>
      </c>
      <c r="I59" s="47">
        <f t="shared" si="9"/>
        <v>0</v>
      </c>
      <c r="J59" s="11"/>
    </row>
    <row r="60" spans="1:10" ht="15" thickBot="1">
      <c r="A60" s="48" t="s">
        <v>105</v>
      </c>
      <c r="B60" s="49" t="s">
        <v>106</v>
      </c>
      <c r="C60" s="50">
        <v>1</v>
      </c>
      <c r="D60" s="51" t="s">
        <v>31</v>
      </c>
      <c r="E60" s="71" t="s">
        <v>146</v>
      </c>
      <c r="F60" s="53">
        <v>0</v>
      </c>
      <c r="G60" s="54">
        <f t="shared" si="8"/>
        <v>0</v>
      </c>
      <c r="H60" s="55">
        <v>0</v>
      </c>
      <c r="I60" s="47">
        <f t="shared" si="9"/>
        <v>0</v>
      </c>
      <c r="J60" s="11"/>
    </row>
    <row r="61" spans="1:10" s="2" customFormat="1" ht="16.5" thickBot="1">
      <c r="A61" s="4"/>
      <c r="B61" s="4"/>
      <c r="C61" s="5"/>
      <c r="D61" s="6"/>
      <c r="E61" s="6"/>
      <c r="F61" s="7"/>
      <c r="G61" s="7"/>
      <c r="H61" s="8" t="s">
        <v>139</v>
      </c>
      <c r="I61" s="9">
        <f>SUM(I6:I60)</f>
        <v>40000</v>
      </c>
      <c r="J61" s="1"/>
    </row>
    <row r="62" spans="1:10" ht="2.25" customHeight="1">
      <c r="A62" s="11"/>
      <c r="B62" s="11"/>
      <c r="C62" s="12"/>
      <c r="D62" s="13"/>
      <c r="E62" s="13"/>
      <c r="F62" s="14"/>
      <c r="G62" s="14"/>
      <c r="H62" s="14"/>
      <c r="I62" s="14"/>
      <c r="J62" s="11"/>
    </row>
  </sheetData>
  <printOptions/>
  <pageMargins left="0.48" right="0.34" top="0.81" bottom="0.7874015748031497" header="0.5118110236220472" footer="0.5118110236220472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 Kurchaninov</dc:creator>
  <cp:keywords/>
  <dc:description/>
  <cp:lastModifiedBy>bdl</cp:lastModifiedBy>
  <cp:lastPrinted>2003-07-21T11:38:34Z</cp:lastPrinted>
  <dcterms:created xsi:type="dcterms:W3CDTF">2003-07-01T11:12:47Z</dcterms:created>
  <dcterms:modified xsi:type="dcterms:W3CDTF">2003-09-02T16:34:36Z</dcterms:modified>
  <cp:category/>
  <cp:version/>
  <cp:contentType/>
  <cp:contentStatus/>
</cp:coreProperties>
</file>